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6" windowHeight="7536" activeTab="2"/>
  </bookViews>
  <sheets>
    <sheet name="Протокол 13.10.17" sheetId="5" r:id="rId1"/>
    <sheet name="Протокол 14.10.17" sheetId="4" r:id="rId2"/>
    <sheet name="Протокол 15.10.2017" sheetId="6" r:id="rId3"/>
  </sheets>
  <definedNames>
    <definedName name="_xlnm.Print_Area" localSheetId="1">'Протокол 14.10.17'!$A$1:$O$17</definedName>
  </definedNames>
  <calcPr calcId="171027" concurrentCalc="0"/>
</workbook>
</file>

<file path=xl/calcChain.xml><?xml version="1.0" encoding="utf-8"?>
<calcChain xmlns="http://schemas.openxmlformats.org/spreadsheetml/2006/main">
  <c r="G8" i="6" l="1"/>
  <c r="S18" i="6"/>
  <c r="H7" i="6"/>
  <c r="I8" i="6"/>
  <c r="I9" i="6"/>
  <c r="H9" i="6"/>
  <c r="S5" i="4"/>
  <c r="S6" i="4"/>
  <c r="S7" i="4"/>
  <c r="S8" i="4"/>
  <c r="S9" i="4"/>
  <c r="S10" i="4"/>
  <c r="S20" i="4"/>
  <c r="P10" i="4"/>
  <c r="N10" i="4"/>
  <c r="O10" i="4"/>
  <c r="M10" i="4"/>
  <c r="I10" i="4"/>
  <c r="G10" i="4"/>
  <c r="H10" i="4"/>
  <c r="F10" i="4"/>
  <c r="P9" i="4"/>
  <c r="N9" i="4"/>
  <c r="O9" i="4"/>
  <c r="M9" i="4"/>
  <c r="I9" i="4"/>
  <c r="G9" i="4"/>
  <c r="H9" i="4"/>
  <c r="F9" i="4"/>
  <c r="P8" i="4"/>
  <c r="N8" i="4"/>
  <c r="O8" i="4"/>
  <c r="M8" i="4"/>
  <c r="I8" i="4"/>
  <c r="G8" i="4"/>
  <c r="H8" i="4"/>
  <c r="F8" i="4"/>
  <c r="P7" i="4"/>
  <c r="N7" i="4"/>
  <c r="O7" i="4"/>
  <c r="M7" i="4"/>
  <c r="I7" i="4"/>
  <c r="G7" i="4"/>
  <c r="H7" i="4"/>
  <c r="F7" i="4"/>
  <c r="P6" i="4"/>
  <c r="N6" i="4"/>
  <c r="O6" i="4"/>
  <c r="M6" i="4"/>
  <c r="I6" i="4"/>
  <c r="G6" i="4"/>
  <c r="H6" i="4"/>
  <c r="F6" i="4"/>
  <c r="P5" i="4"/>
  <c r="N5" i="4"/>
  <c r="M5" i="4"/>
  <c r="I5" i="4"/>
  <c r="G5" i="4"/>
  <c r="F5" i="4"/>
  <c r="S20" i="5"/>
  <c r="S8" i="6"/>
  <c r="S9" i="6"/>
  <c r="P9" i="6"/>
  <c r="N9" i="6"/>
  <c r="O9" i="6"/>
  <c r="M9" i="6"/>
  <c r="G9" i="6"/>
  <c r="F9" i="6"/>
  <c r="P8" i="6"/>
  <c r="N8" i="6"/>
  <c r="M8" i="6"/>
  <c r="F8" i="6"/>
  <c r="S7" i="6"/>
  <c r="P7" i="6"/>
  <c r="N7" i="6"/>
  <c r="O7" i="6"/>
  <c r="M7" i="6"/>
  <c r="I7" i="6"/>
  <c r="G7" i="6"/>
  <c r="F7" i="6"/>
  <c r="S6" i="6"/>
  <c r="P6" i="6"/>
  <c r="N6" i="6"/>
  <c r="O6" i="6"/>
  <c r="M6" i="6"/>
  <c r="I6" i="6"/>
  <c r="G6" i="6"/>
  <c r="H6" i="6"/>
  <c r="F6" i="6"/>
  <c r="S5" i="6"/>
  <c r="P5" i="6"/>
  <c r="N5" i="6"/>
  <c r="M5" i="6"/>
  <c r="I5" i="6"/>
  <c r="G5" i="6"/>
  <c r="F5" i="6"/>
  <c r="S8" i="5"/>
  <c r="S9" i="5"/>
  <c r="S10" i="5"/>
  <c r="P10" i="5"/>
  <c r="I10" i="5"/>
  <c r="P9" i="5"/>
  <c r="I9" i="5"/>
  <c r="P8" i="5"/>
  <c r="I8" i="5"/>
  <c r="P7" i="5"/>
  <c r="I7" i="5"/>
  <c r="S6" i="5"/>
  <c r="P6" i="5"/>
  <c r="I6" i="5"/>
  <c r="S5" i="5"/>
  <c r="P5" i="5"/>
  <c r="N5" i="5"/>
  <c r="M5" i="5"/>
  <c r="I5" i="5"/>
  <c r="G5" i="5"/>
  <c r="F5" i="5"/>
  <c r="S7" i="5"/>
  <c r="G7" i="5"/>
  <c r="N7" i="5"/>
  <c r="G6" i="5"/>
  <c r="N6" i="5"/>
  <c r="O6" i="5"/>
  <c r="H6" i="5"/>
  <c r="F6" i="5"/>
  <c r="N8" i="5"/>
  <c r="G8" i="5"/>
  <c r="M6" i="5"/>
  <c r="O7" i="5"/>
  <c r="M7" i="5"/>
  <c r="H7" i="5"/>
  <c r="F7" i="5"/>
  <c r="G9" i="5"/>
  <c r="N9" i="5"/>
  <c r="H8" i="5"/>
  <c r="F8" i="5"/>
  <c r="O8" i="5"/>
  <c r="M8" i="5"/>
  <c r="N10" i="5"/>
  <c r="G10" i="5"/>
  <c r="O9" i="5"/>
  <c r="M9" i="5"/>
  <c r="H9" i="5"/>
  <c r="F9" i="5"/>
  <c r="H10" i="5"/>
  <c r="F10" i="5"/>
  <c r="O10" i="5"/>
  <c r="M10" i="5"/>
</calcChain>
</file>

<file path=xl/sharedStrings.xml><?xml version="1.0" encoding="utf-8"?>
<sst xmlns="http://schemas.openxmlformats.org/spreadsheetml/2006/main" count="99" uniqueCount="43">
  <si>
    <t>Протокол контроля  времени завершения игры на 9 и 18 лунках</t>
  </si>
  <si>
    <t>Старт Ти 1</t>
  </si>
  <si>
    <t>№</t>
  </si>
  <si>
    <t>Игроки</t>
  </si>
  <si>
    <t>1 л-ка   старт</t>
  </si>
  <si>
    <t>9 л-ка график</t>
  </si>
  <si>
    <t>9 факт</t>
  </si>
  <si>
    <r>
      <t>Отств.(</t>
    </r>
    <r>
      <rPr>
        <b/>
        <sz val="10"/>
        <rFont val="Arial Cyr"/>
        <charset val="204"/>
      </rPr>
      <t>+)</t>
    </r>
    <r>
      <rPr>
        <sz val="10"/>
        <rFont val="Arial Cyr"/>
        <charset val="204"/>
      </rPr>
      <t xml:space="preserve"> Оперж.(</t>
    </r>
    <r>
      <rPr>
        <b/>
        <sz val="10"/>
        <rFont val="Arial Cyr"/>
        <charset val="204"/>
      </rPr>
      <t>-)</t>
    </r>
  </si>
  <si>
    <t>18 л-ка график</t>
  </si>
  <si>
    <t>18 факт</t>
  </si>
  <si>
    <t>Теорит. штраф</t>
  </si>
  <si>
    <t>Цифра отмечается красным в случае "выхода из графика" по данному параметру</t>
  </si>
  <si>
    <t>Отств.(+) Оперж.(-)</t>
  </si>
  <si>
    <t>Отставание от впереди идущей  группы в минутах</t>
  </si>
  <si>
    <t>Скрытая обл.
(служебная)</t>
  </si>
  <si>
    <t>Отставание от впереди идущей  группы в минутах - указывается только если группа вышла из графика</t>
  </si>
  <si>
    <r>
      <t xml:space="preserve">Штраф налагается если время завершения лунки превышает время по графику и отставание от впереди идущей группы равно или превышает </t>
    </r>
    <r>
      <rPr>
        <b/>
        <sz val="10"/>
        <color rgb="FFFF0000"/>
        <rFont val="Arial Cyr"/>
        <charset val="204"/>
      </rPr>
      <t>15</t>
    </r>
    <r>
      <rPr>
        <sz val="10"/>
        <rFont val="Arial Cyr"/>
        <charset val="204"/>
      </rPr>
      <t xml:space="preserve"> минут.</t>
    </r>
  </si>
  <si>
    <t>Длит. Раунда</t>
  </si>
  <si>
    <t>НЕТ ШТРАФА*</t>
  </si>
  <si>
    <t>для групп из 3-х</t>
  </si>
  <si>
    <t>Campo de Levante 14 октября 2017</t>
  </si>
  <si>
    <t>Рохит Малаев Петров</t>
  </si>
  <si>
    <t>Крючков Находкин Гончаров</t>
  </si>
  <si>
    <t>Муравьев Сорокин Вершинин</t>
  </si>
  <si>
    <t>Закиров Дмитриев Исаев</t>
  </si>
  <si>
    <t>Бородин Мовсесян Филаткин</t>
  </si>
  <si>
    <t>Чернов Закарян Помыткин</t>
  </si>
  <si>
    <t>* на 9й лунке раунда 1я группа турнира не могла играть на грин и ожидала несколько минут, пока его освободит туристическая группа</t>
  </si>
  <si>
    <t>Campo de Levante 13 октября 2017</t>
  </si>
  <si>
    <r>
      <rPr>
        <b/>
        <sz val="14"/>
        <rFont val="Arial Cyr"/>
        <charset val="204"/>
      </rPr>
      <t>Campo de Levante 15 октября</t>
    </r>
    <r>
      <rPr>
        <sz val="14"/>
        <rFont val="Arial Cyr"/>
        <charset val="204"/>
      </rPr>
      <t xml:space="preserve"> 2017</t>
    </r>
  </si>
  <si>
    <t>Бородин Мовсесян Закарян</t>
  </si>
  <si>
    <t>Филаткин Петров Чернов</t>
  </si>
  <si>
    <t>Закиров Дмитриев Находкин</t>
  </si>
  <si>
    <t>Малаев Рохит Помыткин</t>
  </si>
  <si>
    <t>Сорокин Гончаров Муравьев</t>
  </si>
  <si>
    <t>Исаев Вершинин Крючков</t>
  </si>
  <si>
    <t>* на 2й лунке раунда 1я группа турнира не могла играть на грин и ожидала несколько минут, пока его освободит туристическая группа</t>
  </si>
  <si>
    <t>Рохит Гончаров Муравьев</t>
  </si>
  <si>
    <t>Находкин Малаев Вершинин</t>
  </si>
  <si>
    <t>Помыткин Сорокин Закиров</t>
  </si>
  <si>
    <t>Дмитриев Петров Чернов</t>
  </si>
  <si>
    <t>Закарян Филаткин Бородин Мовсесян</t>
  </si>
  <si>
    <t>1 штраф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</si>
</sst>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15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sz val="12"/>
      <color rgb="FFFF0000"/>
      <name val="Arial Cyr"/>
      <charset val="204"/>
    </font>
    <font>
      <sz val="10"/>
      <color rgb="FFFF0000"/>
      <name val="Arial Cyr"/>
      <charset val="204"/>
    </font>
    <font>
      <sz val="8"/>
      <color theme="6" tint="-0.249977111117893"/>
      <name val="Arial Cyr"/>
      <charset val="204"/>
    </font>
    <font>
      <sz val="7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0"/>
      <color theme="1" tint="4.9989318521683403E-2"/>
      <name val="Arial Cyr"/>
      <charset val="204"/>
    </font>
    <font>
      <b/>
      <sz val="18"/>
      <name val="Arial Cyr"/>
      <charset val="204"/>
    </font>
    <font>
      <b/>
      <sz val="11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6" borderId="8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165" fontId="0" fillId="6" borderId="8" xfId="0" applyNumberFormat="1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2" fillId="4" borderId="8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3" fillId="2" borderId="6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="85" zoomScaleNormal="85" workbookViewId="0">
      <selection activeCell="R4" sqref="R4"/>
    </sheetView>
  </sheetViews>
  <sheetFormatPr defaultRowHeight="13.2" x14ac:dyDescent="0.25"/>
  <cols>
    <col min="1" max="1" width="4.5546875" style="25" customWidth="1"/>
    <col min="2" max="2" width="43.66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19" ht="17.399999999999999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9" ht="17.399999999999999" x14ac:dyDescent="0.3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9" ht="31.2" customHeight="1" thickBot="1" x14ac:dyDescent="0.3">
      <c r="B3" s="1" t="s">
        <v>1</v>
      </c>
      <c r="R3" s="33">
        <v>0.19097222222222221</v>
      </c>
    </row>
    <row r="4" spans="1:19" s="27" customFormat="1" ht="57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7" t="s">
        <v>12</v>
      </c>
      <c r="G4" s="19" t="s">
        <v>14</v>
      </c>
      <c r="H4" s="20" t="s">
        <v>13</v>
      </c>
      <c r="I4" s="19" t="s">
        <v>14</v>
      </c>
      <c r="J4" s="12" t="s">
        <v>10</v>
      </c>
      <c r="K4" s="5" t="s">
        <v>8</v>
      </c>
      <c r="L4" s="6" t="s">
        <v>9</v>
      </c>
      <c r="M4" s="7" t="s">
        <v>7</v>
      </c>
      <c r="N4" s="19" t="s">
        <v>14</v>
      </c>
      <c r="O4" s="20" t="s">
        <v>13</v>
      </c>
      <c r="P4" s="19" t="s">
        <v>14</v>
      </c>
      <c r="Q4" s="12" t="s">
        <v>10</v>
      </c>
      <c r="S4" s="34" t="s">
        <v>17</v>
      </c>
    </row>
    <row r="5" spans="1:19" ht="35.1" customHeight="1" x14ac:dyDescent="0.25">
      <c r="A5" s="26">
        <v>1</v>
      </c>
      <c r="B5" s="28" t="s">
        <v>21</v>
      </c>
      <c r="C5" s="8">
        <v>0.55555555555555558</v>
      </c>
      <c r="D5" s="11">
        <v>0.64999999999999969</v>
      </c>
      <c r="E5" s="10">
        <v>0.65277777777777779</v>
      </c>
      <c r="F5" s="29">
        <f t="shared" ref="F5:F10" si="0">G5*86400/60</f>
        <v>4.0000000000004654</v>
      </c>
      <c r="G5" s="21">
        <f t="shared" ref="G5:G10" si="1">E5-D5</f>
        <v>2.777777777778101E-3</v>
      </c>
      <c r="H5" s="18"/>
      <c r="I5" s="22" t="e">
        <f t="shared" ref="I5:I7" si="2">E5-E4</f>
        <v>#VALUE!</v>
      </c>
      <c r="J5" s="32" t="s">
        <v>18</v>
      </c>
      <c r="K5" s="15">
        <v>0.74652777777777712</v>
      </c>
      <c r="L5" s="16">
        <v>0.76597222222222217</v>
      </c>
      <c r="M5" s="29">
        <f t="shared" ref="M5:M10" si="3">N5*86400/60</f>
        <v>28.00000000000086</v>
      </c>
      <c r="N5" s="23">
        <f t="shared" ref="N5:N10" si="4">L5-K5</f>
        <v>1.9444444444445041E-2</v>
      </c>
      <c r="O5" s="18"/>
      <c r="P5" s="21" t="e">
        <f t="shared" ref="P5:P7" si="5">L5-L4</f>
        <v>#VALUE!</v>
      </c>
      <c r="Q5" s="32" t="s">
        <v>18</v>
      </c>
      <c r="S5" s="35">
        <f>L5-C5</f>
        <v>0.21041666666666659</v>
      </c>
    </row>
    <row r="6" spans="1:19" ht="35.1" customHeight="1" x14ac:dyDescent="0.25">
      <c r="A6" s="26">
        <v>2</v>
      </c>
      <c r="B6" s="28" t="s">
        <v>22</v>
      </c>
      <c r="C6" s="9">
        <v>0.56111111111111112</v>
      </c>
      <c r="D6" s="9">
        <v>0.65555555555555522</v>
      </c>
      <c r="E6" s="10">
        <v>0.66249999999999998</v>
      </c>
      <c r="F6" s="30">
        <f t="shared" si="0"/>
        <v>10.000000000000444</v>
      </c>
      <c r="G6" s="22">
        <f t="shared" si="1"/>
        <v>6.9444444444447528E-3</v>
      </c>
      <c r="H6" s="18">
        <f t="shared" ref="H6:H10" si="6">IF(G6&lt;0,"",IF(G6=0,"0",MINUTE(I6)))</f>
        <v>14</v>
      </c>
      <c r="I6" s="22">
        <f t="shared" si="2"/>
        <v>9.7222222222221877E-3</v>
      </c>
      <c r="J6" s="13"/>
      <c r="K6" s="9">
        <v>0.75208333333333266</v>
      </c>
      <c r="L6" s="10">
        <v>0.7715277777777777</v>
      </c>
      <c r="M6" s="30">
        <f t="shared" si="3"/>
        <v>28.00000000000086</v>
      </c>
      <c r="N6" s="24">
        <f t="shared" si="4"/>
        <v>1.9444444444445041E-2</v>
      </c>
      <c r="O6" s="18">
        <f t="shared" ref="O6:O10" si="7">IF(N6&lt;0,"",IF(N6=0,"0",MINUTE(P6)))</f>
        <v>8</v>
      </c>
      <c r="P6" s="22">
        <f t="shared" si="5"/>
        <v>5.5555555555555358E-3</v>
      </c>
      <c r="Q6" s="14"/>
      <c r="S6" s="35">
        <f t="shared" ref="S6:S10" si="8">L6-C6</f>
        <v>0.21041666666666659</v>
      </c>
    </row>
    <row r="7" spans="1:19" ht="35.1" customHeight="1" x14ac:dyDescent="0.25">
      <c r="A7" s="26">
        <v>3</v>
      </c>
      <c r="B7" s="28" t="s">
        <v>23</v>
      </c>
      <c r="C7" s="9">
        <v>0.56666666666666665</v>
      </c>
      <c r="D7" s="9">
        <v>0.66111111111111076</v>
      </c>
      <c r="E7" s="10">
        <v>0.66805555555555562</v>
      </c>
      <c r="F7" s="30">
        <f t="shared" si="0"/>
        <v>10.000000000000604</v>
      </c>
      <c r="G7" s="22">
        <f t="shared" si="1"/>
        <v>6.9444444444448639E-3</v>
      </c>
      <c r="H7" s="18">
        <f t="shared" si="6"/>
        <v>8</v>
      </c>
      <c r="I7" s="22">
        <f t="shared" si="2"/>
        <v>5.5555555555556468E-3</v>
      </c>
      <c r="J7" s="13"/>
      <c r="K7" s="9">
        <v>0.7576388888888882</v>
      </c>
      <c r="L7" s="10">
        <v>0.77777777777777779</v>
      </c>
      <c r="M7" s="30">
        <f t="shared" si="3"/>
        <v>29.000000000001016</v>
      </c>
      <c r="N7" s="24">
        <f t="shared" si="4"/>
        <v>2.0138888888889594E-2</v>
      </c>
      <c r="O7" s="18">
        <f t="shared" si="7"/>
        <v>9</v>
      </c>
      <c r="P7" s="22">
        <f t="shared" si="5"/>
        <v>6.2500000000000888E-3</v>
      </c>
      <c r="Q7" s="14"/>
      <c r="S7" s="35">
        <f t="shared" si="8"/>
        <v>0.21111111111111114</v>
      </c>
    </row>
    <row r="8" spans="1:19" ht="35.1" customHeight="1" x14ac:dyDescent="0.25">
      <c r="A8" s="26">
        <v>4</v>
      </c>
      <c r="B8" s="28" t="s">
        <v>24</v>
      </c>
      <c r="C8" s="9">
        <v>0.57222222222222219</v>
      </c>
      <c r="D8" s="9">
        <v>0.6666666666666663</v>
      </c>
      <c r="E8" s="10">
        <v>0.67361111111111116</v>
      </c>
      <c r="F8" s="30">
        <f t="shared" si="0"/>
        <v>10.000000000000604</v>
      </c>
      <c r="G8" s="22">
        <f t="shared" si="1"/>
        <v>6.9444444444448639E-3</v>
      </c>
      <c r="H8" s="18">
        <f t="shared" si="6"/>
        <v>8</v>
      </c>
      <c r="I8" s="22">
        <f>E8-E7</f>
        <v>5.5555555555555358E-3</v>
      </c>
      <c r="J8" s="13"/>
      <c r="K8" s="9">
        <v>0.76319444444444373</v>
      </c>
      <c r="L8" s="10">
        <v>0.78194444444444444</v>
      </c>
      <c r="M8" s="38">
        <f t="shared" si="3"/>
        <v>27.000000000001023</v>
      </c>
      <c r="N8" s="24">
        <f t="shared" si="4"/>
        <v>1.8750000000000711E-2</v>
      </c>
      <c r="O8" s="18">
        <f t="shared" si="7"/>
        <v>6</v>
      </c>
      <c r="P8" s="22">
        <f>L8-L7</f>
        <v>4.1666666666666519E-3</v>
      </c>
      <c r="Q8" s="14"/>
      <c r="S8" s="35">
        <f t="shared" si="8"/>
        <v>0.20972222222222225</v>
      </c>
    </row>
    <row r="9" spans="1:19" ht="35.1" customHeight="1" x14ac:dyDescent="0.25">
      <c r="A9" s="26">
        <v>5</v>
      </c>
      <c r="B9" s="28" t="s">
        <v>25</v>
      </c>
      <c r="C9" s="39">
        <v>0.57916666666666672</v>
      </c>
      <c r="D9" s="9">
        <v>0.67222222222222183</v>
      </c>
      <c r="E9" s="10">
        <v>0.6791666666666667</v>
      </c>
      <c r="F9" s="30">
        <f t="shared" si="0"/>
        <v>10.000000000000604</v>
      </c>
      <c r="G9" s="22">
        <f t="shared" si="1"/>
        <v>6.9444444444448639E-3</v>
      </c>
      <c r="H9" s="18">
        <f t="shared" si="6"/>
        <v>8</v>
      </c>
      <c r="I9" s="22">
        <f t="shared" ref="I9:I10" si="9">E9-E8</f>
        <v>5.5555555555555358E-3</v>
      </c>
      <c r="J9" s="13"/>
      <c r="K9" s="9">
        <v>0.76874999999999927</v>
      </c>
      <c r="L9" s="10">
        <v>0.78680555555555554</v>
      </c>
      <c r="M9" s="30">
        <f t="shared" si="3"/>
        <v>26.000000000001027</v>
      </c>
      <c r="N9" s="24">
        <f t="shared" si="4"/>
        <v>1.8055555555556269E-2</v>
      </c>
      <c r="O9" s="18">
        <f t="shared" si="7"/>
        <v>7</v>
      </c>
      <c r="P9" s="22">
        <f t="shared" ref="P9:P10" si="10">L9-L8</f>
        <v>4.8611111111110938E-3</v>
      </c>
      <c r="Q9" s="14"/>
      <c r="S9" s="35">
        <f t="shared" si="8"/>
        <v>0.20763888888888882</v>
      </c>
    </row>
    <row r="10" spans="1:19" ht="35.1" customHeight="1" x14ac:dyDescent="0.25">
      <c r="A10" s="26">
        <v>6</v>
      </c>
      <c r="B10" s="28" t="s">
        <v>26</v>
      </c>
      <c r="C10" s="39">
        <v>0.58611111111111114</v>
      </c>
      <c r="D10" s="9">
        <v>0.67777777777777737</v>
      </c>
      <c r="E10" s="10">
        <v>0.68680555555555556</v>
      </c>
      <c r="F10" s="30">
        <f t="shared" si="0"/>
        <v>13.000000000000593</v>
      </c>
      <c r="G10" s="22">
        <f t="shared" si="1"/>
        <v>9.0277777777781898E-3</v>
      </c>
      <c r="H10" s="18">
        <f t="shared" si="6"/>
        <v>11</v>
      </c>
      <c r="I10" s="22">
        <f t="shared" si="9"/>
        <v>7.6388888888888618E-3</v>
      </c>
      <c r="J10" s="13"/>
      <c r="K10" s="9">
        <v>0.7743055555555548</v>
      </c>
      <c r="L10" s="10">
        <v>0.7944444444444444</v>
      </c>
      <c r="M10" s="30">
        <f t="shared" si="3"/>
        <v>29.000000000001016</v>
      </c>
      <c r="N10" s="24">
        <f t="shared" si="4"/>
        <v>2.0138888888889594E-2</v>
      </c>
      <c r="O10" s="18">
        <f t="shared" si="7"/>
        <v>11</v>
      </c>
      <c r="P10" s="22">
        <f t="shared" si="10"/>
        <v>7.6388888888888618E-3</v>
      </c>
      <c r="Q10" s="14"/>
      <c r="S10" s="35">
        <f t="shared" si="8"/>
        <v>0.20833333333333326</v>
      </c>
    </row>
    <row r="11" spans="1:19" ht="21" customHeight="1" x14ac:dyDescent="0.25">
      <c r="A11" s="31"/>
      <c r="B11" s="44" t="s">
        <v>27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S11" s="35"/>
    </row>
    <row r="12" spans="1:19" x14ac:dyDescent="0.25">
      <c r="A12"/>
      <c r="S12" s="35"/>
    </row>
    <row r="13" spans="1:19" x14ac:dyDescent="0.25">
      <c r="A13"/>
      <c r="S13" s="35"/>
    </row>
    <row r="14" spans="1:19" x14ac:dyDescent="0.25">
      <c r="A14"/>
      <c r="B14" s="45" t="s">
        <v>15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S14" s="36"/>
    </row>
    <row r="15" spans="1:19" x14ac:dyDescent="0.25">
      <c r="A15"/>
      <c r="B15" t="s">
        <v>11</v>
      </c>
      <c r="S15" s="35"/>
    </row>
    <row r="16" spans="1:19" x14ac:dyDescent="0.25">
      <c r="A16"/>
      <c r="B16" t="s">
        <v>16</v>
      </c>
      <c r="S16" s="35"/>
    </row>
    <row r="17" spans="1:19" x14ac:dyDescent="0.25">
      <c r="A17"/>
      <c r="S17" s="35"/>
    </row>
    <row r="18" spans="1:19" x14ac:dyDescent="0.25">
      <c r="A18"/>
      <c r="S18" s="35"/>
    </row>
    <row r="19" spans="1:19" ht="13.8" thickBot="1" x14ac:dyDescent="0.3">
      <c r="A19"/>
      <c r="S19" s="27"/>
    </row>
    <row r="20" spans="1:19" ht="23.4" thickBot="1" x14ac:dyDescent="0.45">
      <c r="S20" s="37">
        <f>AVERAGE(S5:S10)</f>
        <v>0.20960648148148142</v>
      </c>
    </row>
    <row r="21" spans="1:19" x14ac:dyDescent="0.25">
      <c r="S21" t="s">
        <v>19</v>
      </c>
    </row>
  </sheetData>
  <sheetProtection sheet="1" objects="1" scenarios="1"/>
  <mergeCells count="4">
    <mergeCell ref="A1:O1"/>
    <mergeCell ref="A2:O2"/>
    <mergeCell ref="B11:Q11"/>
    <mergeCell ref="B14:Q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="85" zoomScaleNormal="85" workbookViewId="0">
      <selection activeCell="R4" sqref="R4"/>
    </sheetView>
  </sheetViews>
  <sheetFormatPr defaultRowHeight="13.2" x14ac:dyDescent="0.25"/>
  <cols>
    <col min="1" max="1" width="4.5546875" style="25" customWidth="1"/>
    <col min="2" max="2" width="43.66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19" ht="17.399999999999999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9" ht="17.399999999999999" x14ac:dyDescent="0.3">
      <c r="A2" s="43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9" ht="31.2" customHeight="1" thickBot="1" x14ac:dyDescent="0.3">
      <c r="B3" s="1" t="s">
        <v>1</v>
      </c>
      <c r="R3" s="33">
        <v>0.19097222222222221</v>
      </c>
    </row>
    <row r="4" spans="1:19" s="27" customFormat="1" ht="57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7" t="s">
        <v>12</v>
      </c>
      <c r="G4" s="19" t="s">
        <v>14</v>
      </c>
      <c r="H4" s="20" t="s">
        <v>13</v>
      </c>
      <c r="I4" s="19" t="s">
        <v>14</v>
      </c>
      <c r="J4" s="12" t="s">
        <v>10</v>
      </c>
      <c r="K4" s="5" t="s">
        <v>8</v>
      </c>
      <c r="L4" s="6" t="s">
        <v>9</v>
      </c>
      <c r="M4" s="7" t="s">
        <v>7</v>
      </c>
      <c r="N4" s="19" t="s">
        <v>14</v>
      </c>
      <c r="O4" s="20" t="s">
        <v>13</v>
      </c>
      <c r="P4" s="19" t="s">
        <v>14</v>
      </c>
      <c r="Q4" s="12" t="s">
        <v>10</v>
      </c>
      <c r="S4" s="34" t="s">
        <v>17</v>
      </c>
    </row>
    <row r="5" spans="1:19" ht="35.1" customHeight="1" x14ac:dyDescent="0.25">
      <c r="A5" s="26">
        <v>1</v>
      </c>
      <c r="B5" s="28" t="s">
        <v>30</v>
      </c>
      <c r="C5" s="8">
        <v>0.54166666666666663</v>
      </c>
      <c r="D5" s="11">
        <v>0.63611111111111074</v>
      </c>
      <c r="E5" s="10">
        <v>0.65208333333333335</v>
      </c>
      <c r="F5" s="29">
        <f t="shared" ref="F5:F10" si="0">G5*86400/60</f>
        <v>23.000000000000558</v>
      </c>
      <c r="G5" s="21">
        <f t="shared" ref="G5:G10" si="1">E5-D5</f>
        <v>1.597222222222261E-2</v>
      </c>
      <c r="H5" s="18"/>
      <c r="I5" s="22" t="e">
        <f t="shared" ref="I5:I7" si="2">E5-E4</f>
        <v>#VALUE!</v>
      </c>
      <c r="J5" s="32" t="s">
        <v>18</v>
      </c>
      <c r="K5" s="15">
        <v>0.73263888888888817</v>
      </c>
      <c r="L5" s="16">
        <v>0.76388888888888884</v>
      </c>
      <c r="M5" s="29">
        <f t="shared" ref="M5:M10" si="3">N5*86400/60</f>
        <v>45.000000000000959</v>
      </c>
      <c r="N5" s="23">
        <f t="shared" ref="N5:N10" si="4">L5-K5</f>
        <v>3.1250000000000666E-2</v>
      </c>
      <c r="O5" s="18"/>
      <c r="P5" s="21" t="e">
        <f t="shared" ref="P5:P7" si="5">L5-L4</f>
        <v>#VALUE!</v>
      </c>
      <c r="Q5" s="32" t="s">
        <v>18</v>
      </c>
      <c r="S5" s="35">
        <f>L5-C5</f>
        <v>0.22222222222222221</v>
      </c>
    </row>
    <row r="6" spans="1:19" ht="35.1" customHeight="1" x14ac:dyDescent="0.25">
      <c r="A6" s="26">
        <v>2</v>
      </c>
      <c r="B6" s="28" t="s">
        <v>31</v>
      </c>
      <c r="C6" s="9">
        <v>0.54722222222222217</v>
      </c>
      <c r="D6" s="9">
        <v>0.64166666666666627</v>
      </c>
      <c r="E6" s="10">
        <v>0.65902777777777777</v>
      </c>
      <c r="F6" s="30">
        <f t="shared" si="0"/>
        <v>25.000000000000551</v>
      </c>
      <c r="G6" s="22">
        <f t="shared" si="1"/>
        <v>1.7361111111111494E-2</v>
      </c>
      <c r="H6" s="18">
        <f t="shared" ref="H6:H10" si="6">IF(G6&lt;0,"",IF(G6=0,"0",MINUTE(I6)))</f>
        <v>10</v>
      </c>
      <c r="I6" s="22">
        <f t="shared" si="2"/>
        <v>6.9444444444444198E-3</v>
      </c>
      <c r="J6" s="13"/>
      <c r="K6" s="9">
        <v>0.73819444444444371</v>
      </c>
      <c r="L6" s="10">
        <v>0.77013888888888893</v>
      </c>
      <c r="M6" s="30">
        <f t="shared" si="3"/>
        <v>46.000000000001116</v>
      </c>
      <c r="N6" s="24">
        <f t="shared" si="4"/>
        <v>3.1944444444445219E-2</v>
      </c>
      <c r="O6" s="18">
        <f t="shared" ref="O6:O10" si="7">IF(N6&lt;0,"",IF(N6=0,"0",MINUTE(P6)))</f>
        <v>9</v>
      </c>
      <c r="P6" s="22">
        <f t="shared" si="5"/>
        <v>6.2500000000000888E-3</v>
      </c>
      <c r="Q6" s="14"/>
      <c r="S6" s="35">
        <f t="shared" ref="S6:S10" si="8">L6-C6</f>
        <v>0.22291666666666676</v>
      </c>
    </row>
    <row r="7" spans="1:19" ht="35.1" customHeight="1" x14ac:dyDescent="0.25">
      <c r="A7" s="26">
        <v>3</v>
      </c>
      <c r="B7" s="28" t="s">
        <v>32</v>
      </c>
      <c r="C7" s="9">
        <v>0.5527777777777777</v>
      </c>
      <c r="D7" s="9">
        <v>0.64722222222222181</v>
      </c>
      <c r="E7" s="10">
        <v>0.66527777777777775</v>
      </c>
      <c r="F7" s="30">
        <f t="shared" si="0"/>
        <v>26.000000000000547</v>
      </c>
      <c r="G7" s="22">
        <f t="shared" si="1"/>
        <v>1.8055555555555935E-2</v>
      </c>
      <c r="H7" s="18">
        <f t="shared" si="6"/>
        <v>9</v>
      </c>
      <c r="I7" s="22">
        <f t="shared" si="2"/>
        <v>6.2499999999999778E-3</v>
      </c>
      <c r="J7" s="13"/>
      <c r="K7" s="9">
        <v>0.74374999999999925</v>
      </c>
      <c r="L7" s="10">
        <v>0.77847222222222223</v>
      </c>
      <c r="M7" s="30">
        <f t="shared" si="3"/>
        <v>50.000000000001101</v>
      </c>
      <c r="N7" s="24">
        <f t="shared" si="4"/>
        <v>3.4722222222222987E-2</v>
      </c>
      <c r="O7" s="18">
        <f t="shared" si="7"/>
        <v>12</v>
      </c>
      <c r="P7" s="22">
        <f t="shared" si="5"/>
        <v>8.3333333333333037E-3</v>
      </c>
      <c r="Q7" s="14"/>
      <c r="S7" s="35">
        <f t="shared" si="8"/>
        <v>0.22569444444444453</v>
      </c>
    </row>
    <row r="8" spans="1:19" ht="35.1" customHeight="1" x14ac:dyDescent="0.25">
      <c r="A8" s="26">
        <v>4</v>
      </c>
      <c r="B8" s="28" t="s">
        <v>33</v>
      </c>
      <c r="C8" s="9">
        <v>0.55833333333333324</v>
      </c>
      <c r="D8" s="9">
        <v>0.65277777777777735</v>
      </c>
      <c r="E8" s="10">
        <v>0.67222222222222217</v>
      </c>
      <c r="F8" s="30">
        <f t="shared" si="0"/>
        <v>28.000000000000536</v>
      </c>
      <c r="G8" s="22">
        <f t="shared" si="1"/>
        <v>1.9444444444444819E-2</v>
      </c>
      <c r="H8" s="18">
        <f t="shared" si="6"/>
        <v>10</v>
      </c>
      <c r="I8" s="22">
        <f>E8-E7</f>
        <v>6.9444444444444198E-3</v>
      </c>
      <c r="J8" s="13"/>
      <c r="K8" s="9">
        <v>0.74930555555555478</v>
      </c>
      <c r="L8" s="10">
        <v>0.78541666666666676</v>
      </c>
      <c r="M8" s="40">
        <f t="shared" si="3"/>
        <v>52.000000000001251</v>
      </c>
      <c r="N8" s="24">
        <f t="shared" si="4"/>
        <v>3.6111111111111982E-2</v>
      </c>
      <c r="O8" s="18">
        <f t="shared" si="7"/>
        <v>10</v>
      </c>
      <c r="P8" s="22">
        <f>L8-L7</f>
        <v>6.9444444444445308E-3</v>
      </c>
      <c r="Q8" s="14"/>
      <c r="S8" s="35">
        <f t="shared" si="8"/>
        <v>0.22708333333333353</v>
      </c>
    </row>
    <row r="9" spans="1:19" ht="35.1" customHeight="1" x14ac:dyDescent="0.25">
      <c r="A9" s="26">
        <v>5</v>
      </c>
      <c r="B9" s="28" t="s">
        <v>34</v>
      </c>
      <c r="C9" s="41">
        <v>0.56388888888888877</v>
      </c>
      <c r="D9" s="9">
        <v>0.65833333333333288</v>
      </c>
      <c r="E9" s="10">
        <v>0.6777777777777777</v>
      </c>
      <c r="F9" s="30">
        <f t="shared" si="0"/>
        <v>28.000000000000536</v>
      </c>
      <c r="G9" s="22">
        <f t="shared" si="1"/>
        <v>1.9444444444444819E-2</v>
      </c>
      <c r="H9" s="18">
        <f t="shared" si="6"/>
        <v>8</v>
      </c>
      <c r="I9" s="22">
        <f t="shared" ref="I9:I10" si="9">E9-E8</f>
        <v>5.5555555555555358E-3</v>
      </c>
      <c r="J9" s="13"/>
      <c r="K9" s="9">
        <v>0.75486111111111032</v>
      </c>
      <c r="L9" s="10">
        <v>0.79236111111111107</v>
      </c>
      <c r="M9" s="30">
        <f t="shared" si="3"/>
        <v>54.000000000001087</v>
      </c>
      <c r="N9" s="24">
        <f t="shared" si="4"/>
        <v>3.7500000000000755E-2</v>
      </c>
      <c r="O9" s="18">
        <f t="shared" si="7"/>
        <v>10</v>
      </c>
      <c r="P9" s="22">
        <f t="shared" ref="P9:P10" si="10">L9-L8</f>
        <v>6.9444444444443088E-3</v>
      </c>
      <c r="Q9" s="14"/>
      <c r="S9" s="35">
        <f t="shared" si="8"/>
        <v>0.2284722222222223</v>
      </c>
    </row>
    <row r="10" spans="1:19" ht="35.1" customHeight="1" x14ac:dyDescent="0.25">
      <c r="A10" s="26">
        <v>6</v>
      </c>
      <c r="B10" s="28" t="s">
        <v>35</v>
      </c>
      <c r="C10" s="41">
        <v>0.56944444444444431</v>
      </c>
      <c r="D10" s="9">
        <v>0.66388888888888842</v>
      </c>
      <c r="E10" s="10">
        <v>0.68263888888888891</v>
      </c>
      <c r="F10" s="30">
        <f t="shared" si="0"/>
        <v>27.000000000000703</v>
      </c>
      <c r="G10" s="22">
        <f t="shared" si="1"/>
        <v>1.8750000000000488E-2</v>
      </c>
      <c r="H10" s="18">
        <f t="shared" si="6"/>
        <v>7</v>
      </c>
      <c r="I10" s="22">
        <f t="shared" si="9"/>
        <v>4.8611111111112049E-3</v>
      </c>
      <c r="J10" s="13"/>
      <c r="K10" s="9">
        <v>0.76041666666666585</v>
      </c>
      <c r="L10" s="10">
        <v>0.79722222222222217</v>
      </c>
      <c r="M10" s="30">
        <f t="shared" si="3"/>
        <v>53.000000000001094</v>
      </c>
      <c r="N10" s="24">
        <f t="shared" si="4"/>
        <v>3.6805555555556313E-2</v>
      </c>
      <c r="O10" s="18">
        <f t="shared" si="7"/>
        <v>7</v>
      </c>
      <c r="P10" s="22">
        <f t="shared" si="10"/>
        <v>4.8611111111110938E-3</v>
      </c>
      <c r="Q10" s="14"/>
      <c r="S10" s="35">
        <f t="shared" si="8"/>
        <v>0.22777777777777786</v>
      </c>
    </row>
    <row r="11" spans="1:19" ht="21" customHeight="1" x14ac:dyDescent="0.25">
      <c r="A11" s="31"/>
      <c r="B11" s="44" t="s">
        <v>36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S11" s="35"/>
    </row>
    <row r="12" spans="1:19" x14ac:dyDescent="0.25">
      <c r="A12"/>
      <c r="S12" s="35"/>
    </row>
    <row r="13" spans="1:19" x14ac:dyDescent="0.25">
      <c r="A13"/>
      <c r="S13" s="35"/>
    </row>
    <row r="14" spans="1:19" x14ac:dyDescent="0.25">
      <c r="A14"/>
      <c r="B14" s="45" t="s">
        <v>15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S14" s="36"/>
    </row>
    <row r="15" spans="1:19" x14ac:dyDescent="0.25">
      <c r="A15"/>
      <c r="B15" t="s">
        <v>11</v>
      </c>
      <c r="S15" s="35"/>
    </row>
    <row r="16" spans="1:19" x14ac:dyDescent="0.25">
      <c r="A16"/>
      <c r="B16" t="s">
        <v>16</v>
      </c>
      <c r="S16" s="35"/>
    </row>
    <row r="17" spans="1:19" x14ac:dyDescent="0.25">
      <c r="A17"/>
      <c r="S17" s="35"/>
    </row>
    <row r="18" spans="1:19" x14ac:dyDescent="0.25">
      <c r="A18"/>
      <c r="S18" s="35"/>
    </row>
    <row r="19" spans="1:19" ht="13.8" thickBot="1" x14ac:dyDescent="0.3">
      <c r="A19"/>
      <c r="S19" s="27"/>
    </row>
    <row r="20" spans="1:19" ht="23.4" thickBot="1" x14ac:dyDescent="0.45">
      <c r="S20" s="37">
        <f>AVERAGE(S5:S10)</f>
        <v>0.22569444444444453</v>
      </c>
    </row>
    <row r="21" spans="1:19" x14ac:dyDescent="0.25">
      <c r="S21" t="s">
        <v>19</v>
      </c>
    </row>
  </sheetData>
  <sheetProtection sheet="1" objects="1" scenarios="1"/>
  <mergeCells count="4">
    <mergeCell ref="A1:O1"/>
    <mergeCell ref="A2:O2"/>
    <mergeCell ref="B11:Q11"/>
    <mergeCell ref="B14:Q14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="85" zoomScaleNormal="85" workbookViewId="0">
      <selection activeCell="Q38" sqref="Q38"/>
    </sheetView>
  </sheetViews>
  <sheetFormatPr defaultRowHeight="13.2" x14ac:dyDescent="0.25"/>
  <cols>
    <col min="1" max="1" width="4.5546875" style="25" customWidth="1"/>
    <col min="2" max="2" width="43.66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19" ht="17.399999999999999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9" ht="17.399999999999999" x14ac:dyDescent="0.3">
      <c r="A2" s="42" t="s">
        <v>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9" ht="31.2" customHeight="1" thickBot="1" x14ac:dyDescent="0.3">
      <c r="B3" s="1" t="s">
        <v>1</v>
      </c>
      <c r="R3" s="33">
        <v>0.19097222222222221</v>
      </c>
    </row>
    <row r="4" spans="1:19" s="27" customFormat="1" ht="57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7" t="s">
        <v>12</v>
      </c>
      <c r="G4" s="19" t="s">
        <v>14</v>
      </c>
      <c r="H4" s="20" t="s">
        <v>13</v>
      </c>
      <c r="I4" s="19" t="s">
        <v>14</v>
      </c>
      <c r="J4" s="12" t="s">
        <v>10</v>
      </c>
      <c r="K4" s="5" t="s">
        <v>8</v>
      </c>
      <c r="L4" s="6" t="s">
        <v>9</v>
      </c>
      <c r="M4" s="7" t="s">
        <v>7</v>
      </c>
      <c r="N4" s="19" t="s">
        <v>14</v>
      </c>
      <c r="O4" s="20" t="s">
        <v>13</v>
      </c>
      <c r="P4" s="19" t="s">
        <v>14</v>
      </c>
      <c r="Q4" s="12" t="s">
        <v>10</v>
      </c>
      <c r="S4" s="34" t="s">
        <v>17</v>
      </c>
    </row>
    <row r="5" spans="1:19" ht="35.1" customHeight="1" x14ac:dyDescent="0.25">
      <c r="A5" s="26">
        <v>1</v>
      </c>
      <c r="B5" s="28" t="s">
        <v>37</v>
      </c>
      <c r="C5" s="8">
        <v>0.49305555555555552</v>
      </c>
      <c r="D5" s="11">
        <v>0.58749999999999969</v>
      </c>
      <c r="E5" s="10">
        <v>0.58680555555555558</v>
      </c>
      <c r="F5" s="29">
        <f t="shared" ref="F5:F9" si="0">G5*86400/60</f>
        <v>-0.99999999999951683</v>
      </c>
      <c r="G5" s="21">
        <f t="shared" ref="G5:G9" si="1">E5-D5</f>
        <v>-6.9444444444410891E-4</v>
      </c>
      <c r="H5" s="18"/>
      <c r="I5" s="22" t="e">
        <f t="shared" ref="I5:I7" si="2">E5-E4</f>
        <v>#VALUE!</v>
      </c>
      <c r="J5" s="13"/>
      <c r="K5" s="15">
        <v>0.68402777777777712</v>
      </c>
      <c r="L5" s="16">
        <v>0.67847222222222225</v>
      </c>
      <c r="M5" s="29">
        <f t="shared" ref="M5:M9" si="3">N5*86400/60</f>
        <v>-7.9999999999990132</v>
      </c>
      <c r="N5" s="23">
        <f t="shared" ref="N5:N9" si="4">L5-K5</f>
        <v>-5.5555555555548697E-3</v>
      </c>
      <c r="O5" s="18"/>
      <c r="P5" s="21" t="e">
        <f t="shared" ref="P5:P7" si="5">L5-L4</f>
        <v>#VALUE!</v>
      </c>
      <c r="Q5" s="14"/>
      <c r="S5" s="35">
        <f>L5-C5</f>
        <v>0.18541666666666673</v>
      </c>
    </row>
    <row r="6" spans="1:19" ht="35.1" customHeight="1" x14ac:dyDescent="0.25">
      <c r="A6" s="26">
        <v>2</v>
      </c>
      <c r="B6" s="28" t="s">
        <v>38</v>
      </c>
      <c r="C6" s="9">
        <v>0.49999999999999994</v>
      </c>
      <c r="D6" s="9">
        <v>0.59444444444444411</v>
      </c>
      <c r="E6" s="10">
        <v>0.59583333333333333</v>
      </c>
      <c r="F6" s="30">
        <f t="shared" si="0"/>
        <v>2.0000000000004725</v>
      </c>
      <c r="G6" s="22">
        <f t="shared" si="1"/>
        <v>1.388888888889217E-3</v>
      </c>
      <c r="H6" s="18">
        <f t="shared" ref="H6:H9" si="6">IF(G6&lt;0,"",IF(G6=0,"0",MINUTE(I6)))</f>
        <v>13</v>
      </c>
      <c r="I6" s="22">
        <f t="shared" si="2"/>
        <v>9.0277777777777457E-3</v>
      </c>
      <c r="J6" s="13"/>
      <c r="K6" s="9">
        <v>0.69097222222222154</v>
      </c>
      <c r="L6" s="10">
        <v>0.68819444444444444</v>
      </c>
      <c r="M6" s="30">
        <f t="shared" si="3"/>
        <v>-3.9999999999990266</v>
      </c>
      <c r="N6" s="24">
        <f t="shared" si="4"/>
        <v>-2.7777777777771018E-3</v>
      </c>
      <c r="O6" s="18" t="str">
        <f t="shared" ref="O6:O9" si="7">IF(N6&lt;0,"",IF(N6=0,"0",MINUTE(P6)))</f>
        <v/>
      </c>
      <c r="P6" s="22">
        <f t="shared" si="5"/>
        <v>9.7222222222221877E-3</v>
      </c>
      <c r="Q6" s="14"/>
      <c r="S6" s="35">
        <f t="shared" ref="S6:S9" si="8">L6-C6</f>
        <v>0.1881944444444445</v>
      </c>
    </row>
    <row r="7" spans="1:19" ht="35.1" customHeight="1" x14ac:dyDescent="0.25">
      <c r="A7" s="26">
        <v>3</v>
      </c>
      <c r="B7" s="28" t="s">
        <v>39</v>
      </c>
      <c r="C7" s="9">
        <v>0.50694444444444442</v>
      </c>
      <c r="D7" s="9">
        <v>0.60138888888888853</v>
      </c>
      <c r="E7" s="10">
        <v>0.60347222222222219</v>
      </c>
      <c r="F7" s="30">
        <f t="shared" si="0"/>
        <v>3.000000000000469</v>
      </c>
      <c r="G7" s="22">
        <f t="shared" si="1"/>
        <v>2.083333333333659E-3</v>
      </c>
      <c r="H7" s="18">
        <f t="shared" si="6"/>
        <v>11</v>
      </c>
      <c r="I7" s="22">
        <f t="shared" si="2"/>
        <v>7.6388888888888618E-3</v>
      </c>
      <c r="J7" s="13"/>
      <c r="K7" s="9">
        <v>0.69791666666666596</v>
      </c>
      <c r="L7" s="10">
        <v>0.70138888888888884</v>
      </c>
      <c r="M7" s="30">
        <f t="shared" si="3"/>
        <v>5.0000000000009415</v>
      </c>
      <c r="N7" s="24">
        <f t="shared" si="4"/>
        <v>3.472222222222876E-3</v>
      </c>
      <c r="O7" s="18">
        <f t="shared" si="7"/>
        <v>19</v>
      </c>
      <c r="P7" s="22">
        <f t="shared" si="5"/>
        <v>1.3194444444444398E-2</v>
      </c>
      <c r="Q7" s="14" t="s">
        <v>42</v>
      </c>
      <c r="S7" s="35">
        <f t="shared" si="8"/>
        <v>0.19444444444444442</v>
      </c>
    </row>
    <row r="8" spans="1:19" ht="35.1" customHeight="1" x14ac:dyDescent="0.25">
      <c r="A8" s="26">
        <v>4</v>
      </c>
      <c r="B8" s="28" t="s">
        <v>40</v>
      </c>
      <c r="C8" s="9">
        <v>0.51388888888888884</v>
      </c>
      <c r="D8" s="9">
        <v>0.60833333333333295</v>
      </c>
      <c r="E8" s="10">
        <v>0.61111111111111105</v>
      </c>
      <c r="F8" s="30">
        <f t="shared" si="0"/>
        <v>4.0000000000004654</v>
      </c>
      <c r="G8" s="22">
        <f t="shared" si="1"/>
        <v>2.777777777778101E-3</v>
      </c>
      <c r="H8" s="18">
        <v>11</v>
      </c>
      <c r="I8" s="22" t="e">
        <f>E8-#REF!</f>
        <v>#REF!</v>
      </c>
      <c r="J8" s="13"/>
      <c r="K8" s="9">
        <v>0.70486111111111038</v>
      </c>
      <c r="L8" s="10">
        <v>0.70833333333333337</v>
      </c>
      <c r="M8" s="30">
        <f t="shared" si="3"/>
        <v>5.0000000000011005</v>
      </c>
      <c r="N8" s="24">
        <f t="shared" si="4"/>
        <v>3.472222222222987E-3</v>
      </c>
      <c r="O8" s="18">
        <v>10</v>
      </c>
      <c r="P8" s="22" t="e">
        <f>L8-#REF!</f>
        <v>#REF!</v>
      </c>
      <c r="Q8" s="14"/>
      <c r="S8" s="35">
        <f t="shared" si="8"/>
        <v>0.19444444444444453</v>
      </c>
    </row>
    <row r="9" spans="1:19" ht="35.1" customHeight="1" x14ac:dyDescent="0.25">
      <c r="A9" s="26">
        <v>5</v>
      </c>
      <c r="B9" s="28" t="s">
        <v>41</v>
      </c>
      <c r="C9" s="9">
        <v>0.52083333333333326</v>
      </c>
      <c r="D9" s="9">
        <v>0.61527777777777737</v>
      </c>
      <c r="E9" s="10">
        <v>0.61736111111111114</v>
      </c>
      <c r="F9" s="30">
        <f t="shared" si="0"/>
        <v>3.0000000000006293</v>
      </c>
      <c r="G9" s="22">
        <f t="shared" si="1"/>
        <v>2.08333333333377E-3</v>
      </c>
      <c r="H9" s="18">
        <f t="shared" si="6"/>
        <v>9</v>
      </c>
      <c r="I9" s="22">
        <f t="shared" ref="I9" si="9">E9-E8</f>
        <v>6.2500000000000888E-3</v>
      </c>
      <c r="J9" s="13"/>
      <c r="K9" s="9">
        <v>0.7118055555555548</v>
      </c>
      <c r="L9" s="10">
        <v>0.71388888888888891</v>
      </c>
      <c r="M9" s="30">
        <f t="shared" si="3"/>
        <v>3.0000000000011084</v>
      </c>
      <c r="N9" s="24">
        <f t="shared" si="4"/>
        <v>2.0833333333341031E-3</v>
      </c>
      <c r="O9" s="18">
        <f t="shared" si="7"/>
        <v>8</v>
      </c>
      <c r="P9" s="22">
        <f t="shared" ref="P9" si="10">L9-L8</f>
        <v>5.5555555555555358E-3</v>
      </c>
      <c r="Q9" s="14"/>
      <c r="S9" s="35">
        <f t="shared" si="8"/>
        <v>0.19305555555555565</v>
      </c>
    </row>
    <row r="10" spans="1:19" x14ac:dyDescent="0.25">
      <c r="A10"/>
      <c r="S10" s="35"/>
    </row>
    <row r="11" spans="1:19" x14ac:dyDescent="0.25">
      <c r="A11"/>
      <c r="S11" s="35"/>
    </row>
    <row r="12" spans="1:19" x14ac:dyDescent="0.25">
      <c r="A12"/>
      <c r="B12" s="45" t="s">
        <v>15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S12" s="36"/>
    </row>
    <row r="13" spans="1:19" x14ac:dyDescent="0.25">
      <c r="A13"/>
      <c r="B13" t="s">
        <v>11</v>
      </c>
      <c r="S13" s="35"/>
    </row>
    <row r="14" spans="1:19" x14ac:dyDescent="0.25">
      <c r="A14"/>
      <c r="B14" t="s">
        <v>16</v>
      </c>
      <c r="S14" s="35"/>
    </row>
    <row r="15" spans="1:19" x14ac:dyDescent="0.25">
      <c r="A15"/>
      <c r="S15" s="35"/>
    </row>
    <row r="16" spans="1:19" x14ac:dyDescent="0.25">
      <c r="A16"/>
      <c r="S16" s="35"/>
    </row>
    <row r="17" spans="1:19" ht="13.8" thickBot="1" x14ac:dyDescent="0.3">
      <c r="A17"/>
      <c r="S17" s="27"/>
    </row>
    <row r="18" spans="1:19" ht="23.4" thickBot="1" x14ac:dyDescent="0.45">
      <c r="S18" s="37">
        <f>AVERAGE(S5:S9)</f>
        <v>0.19111111111111118</v>
      </c>
    </row>
    <row r="19" spans="1:19" x14ac:dyDescent="0.25">
      <c r="S19" t="s">
        <v>19</v>
      </c>
    </row>
  </sheetData>
  <sheetProtection sheet="1" objects="1" scenarios="1"/>
  <mergeCells count="3">
    <mergeCell ref="A1:O1"/>
    <mergeCell ref="A2:O2"/>
    <mergeCell ref="B12:Q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 13.10.17</vt:lpstr>
      <vt:lpstr>Протокол 14.10.17</vt:lpstr>
      <vt:lpstr>Протокол 15.10.2017</vt:lpstr>
      <vt:lpstr>'Протокол 14.10.17'!Область_печати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2017-04-27T14:23:00Z</cp:lastPrinted>
  <dcterms:created xsi:type="dcterms:W3CDTF">2014-08-28T08:12:32Z</dcterms:created>
  <dcterms:modified xsi:type="dcterms:W3CDTF">2017-10-18T16:57:30Z</dcterms:modified>
</cp:coreProperties>
</file>